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4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34" i="1"/>
  <c r="G34" s="1"/>
  <c r="E33"/>
  <c r="G33" s="1"/>
  <c r="E32"/>
  <c r="G32" s="1"/>
  <c r="E31"/>
  <c r="G31" s="1"/>
  <c r="E30"/>
  <c r="G30" s="1"/>
  <c r="E35"/>
  <c r="E36"/>
  <c r="E37"/>
  <c r="E38"/>
  <c r="E39"/>
  <c r="E40"/>
  <c r="F46"/>
  <c r="C21"/>
  <c r="E15"/>
  <c r="G15" s="1"/>
  <c r="I15" s="1"/>
  <c r="K15" s="1"/>
  <c r="E16"/>
  <c r="G16" s="1"/>
  <c r="I16" s="1"/>
  <c r="K16" s="1"/>
  <c r="E17"/>
  <c r="G17" s="1"/>
  <c r="I17" s="1"/>
  <c r="K17" s="1"/>
  <c r="E18"/>
  <c r="G18" s="1"/>
  <c r="I18" s="1"/>
  <c r="K18" s="1"/>
  <c r="E19"/>
  <c r="G19" s="1"/>
  <c r="I19" s="1"/>
  <c r="K19" s="1"/>
  <c r="E20"/>
  <c r="G20" s="1"/>
  <c r="I20" s="1"/>
  <c r="K20" s="1"/>
  <c r="E14"/>
  <c r="G14" s="1"/>
  <c r="I14" s="1"/>
  <c r="K14" s="1"/>
  <c r="E43" l="1"/>
  <c r="K22"/>
  <c r="I21"/>
  <c r="G21"/>
  <c r="E21"/>
  <c r="G46" l="1"/>
  <c r="G48" s="1"/>
  <c r="G49" s="1"/>
  <c r="G57" l="1"/>
  <c r="G52"/>
  <c r="G53"/>
  <c r="G54"/>
  <c r="G55"/>
  <c r="G56" l="1"/>
  <c r="G58" s="1"/>
  <c r="G59" s="1"/>
  <c r="G60" s="1"/>
  <c r="G62" l="1"/>
  <c r="G64" s="1"/>
</calcChain>
</file>

<file path=xl/sharedStrings.xml><?xml version="1.0" encoding="utf-8"?>
<sst xmlns="http://schemas.openxmlformats.org/spreadsheetml/2006/main" count="91" uniqueCount="64">
  <si>
    <t>Bereich</t>
  </si>
  <si>
    <t>m²</t>
  </si>
  <si>
    <t>m²/h</t>
  </si>
  <si>
    <t>h/Dfg.</t>
  </si>
  <si>
    <t>Turnus</t>
  </si>
  <si>
    <t>h/Woche</t>
  </si>
  <si>
    <t>Wo/Monat</t>
  </si>
  <si>
    <t>h/Monat</t>
  </si>
  <si>
    <t>Std-Satz</t>
  </si>
  <si>
    <t>Preis</t>
  </si>
  <si>
    <t xml:space="preserve">Flur                </t>
  </si>
  <si>
    <t>Büro/Teeküche</t>
  </si>
  <si>
    <t>Büro</t>
  </si>
  <si>
    <t>WC + Vorraum</t>
  </si>
  <si>
    <t>Empfangsraum</t>
  </si>
  <si>
    <t>Stiegenhaus</t>
  </si>
  <si>
    <t>Teeküche</t>
  </si>
  <si>
    <t>Eingabe m²</t>
  </si>
  <si>
    <t>Eingabe Tage</t>
  </si>
  <si>
    <t>Eingabe Stundensatz</t>
  </si>
  <si>
    <t>Excel Datei Eingeben</t>
  </si>
  <si>
    <t>Eingabe m² Leistung</t>
  </si>
  <si>
    <t>Stunden</t>
  </si>
  <si>
    <t>Arbeitstage</t>
  </si>
  <si>
    <t>Monatsstunden</t>
  </si>
  <si>
    <t>Stundenlohn</t>
  </si>
  <si>
    <t>Monatslohn</t>
  </si>
  <si>
    <t>Montag</t>
  </si>
  <si>
    <t>Dienstag</t>
  </si>
  <si>
    <t>Mittwoch</t>
  </si>
  <si>
    <t>Donnerstag</t>
  </si>
  <si>
    <t>Freitag</t>
  </si>
  <si>
    <t>Samstag</t>
  </si>
  <si>
    <t>Sonntag/Feiertag</t>
  </si>
  <si>
    <t>VA Mo-Fr</t>
  </si>
  <si>
    <t>VA Sa</t>
  </si>
  <si>
    <t>VA So</t>
  </si>
  <si>
    <t>OL</t>
  </si>
  <si>
    <t>Produktivlöhne</t>
  </si>
  <si>
    <t>Lohn VA+OL</t>
  </si>
  <si>
    <t>Lohnnebenkosten</t>
  </si>
  <si>
    <t>Bruttolohnkosten</t>
  </si>
  <si>
    <t>Maschinen + Geräte</t>
  </si>
  <si>
    <t>Materialkosten</t>
  </si>
  <si>
    <t>Fahrtspesen</t>
  </si>
  <si>
    <t>Verwaltungskosten</t>
  </si>
  <si>
    <t>Selbstkosten</t>
  </si>
  <si>
    <t>Deckungsbeitrag</t>
  </si>
  <si>
    <t>Zwischensumme</t>
  </si>
  <si>
    <t>Skonto</t>
  </si>
  <si>
    <t>Monatliche Nettopauschale</t>
  </si>
  <si>
    <t>Mehrwertsteuer</t>
  </si>
  <si>
    <t>Preis Brutto</t>
  </si>
  <si>
    <t>Unterhaltsreinigung die 1</t>
  </si>
  <si>
    <t>Unterhaltsreinigung die 2</t>
  </si>
  <si>
    <t>Eintragen  pro Tag 3</t>
  </si>
  <si>
    <t>nicht Verändern</t>
  </si>
  <si>
    <r>
      <t xml:space="preserve">summe h/Monat  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             Std-Satz </t>
    </r>
  </si>
  <si>
    <r>
      <t xml:space="preserve">Summe h/Woche </t>
    </r>
    <r>
      <rPr>
        <b/>
        <sz val="11"/>
        <color theme="1"/>
        <rFont val="Calibri"/>
        <family val="2"/>
        <scheme val="minor"/>
      </rPr>
      <t>div</t>
    </r>
    <r>
      <rPr>
        <sz val="11"/>
        <color theme="1"/>
        <rFont val="Calibri"/>
        <family val="2"/>
        <scheme val="minor"/>
      </rPr>
      <t xml:space="preserve">       durch Wo/Monat </t>
    </r>
  </si>
  <si>
    <t xml:space="preserve">Eingabe Wo/Monat </t>
  </si>
  <si>
    <r>
      <t xml:space="preserve">h/Dfg       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          Turnus  </t>
    </r>
  </si>
  <si>
    <r>
      <t xml:space="preserve">m²  </t>
    </r>
    <r>
      <rPr>
        <b/>
        <sz val="11"/>
        <color theme="1"/>
        <rFont val="Calibri"/>
        <family val="2"/>
        <scheme val="minor"/>
      </rPr>
      <t xml:space="preserve">div        </t>
    </r>
    <r>
      <rPr>
        <sz val="11"/>
        <color theme="1"/>
        <rFont val="Calibri"/>
        <family val="2"/>
        <scheme val="minor"/>
      </rPr>
      <t xml:space="preserve">durch m²/h </t>
    </r>
  </si>
  <si>
    <t>Arbeitsbekeliedung</t>
  </si>
  <si>
    <t>Monatspauschale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</si>
</sst>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0" fillId="0" borderId="0" xfId="0" applyNumberFormat="1"/>
    <xf numFmtId="0" fontId="1" fillId="0" borderId="0" xfId="0" applyFont="1"/>
    <xf numFmtId="0" fontId="3" fillId="0" borderId="0" xfId="0" applyFont="1"/>
    <xf numFmtId="4" fontId="3" fillId="0" borderId="0" xfId="0" applyNumberFormat="1" applyFont="1"/>
    <xf numFmtId="0" fontId="0" fillId="0" borderId="4" xfId="0" applyBorder="1" applyAlignment="1">
      <alignment vertical="top" wrapText="1"/>
    </xf>
    <xf numFmtId="0" fontId="0" fillId="0" borderId="4" xfId="0" applyBorder="1"/>
    <xf numFmtId="4" fontId="0" fillId="0" borderId="4" xfId="0" applyNumberFormat="1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2" xfId="0" applyFont="1" applyBorder="1" applyAlignment="1">
      <alignment horizontal="right"/>
    </xf>
    <xf numFmtId="0" fontId="0" fillId="0" borderId="0" xfId="0" applyBorder="1" applyAlignme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9" fontId="4" fillId="0" borderId="9" xfId="0" applyNumberFormat="1" applyFont="1" applyBorder="1" applyAlignment="1">
      <alignment horizontal="right"/>
    </xf>
    <xf numFmtId="0" fontId="4" fillId="0" borderId="5" xfId="0" applyFont="1" applyBorder="1"/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4" fillId="0" borderId="7" xfId="0" applyNumberFormat="1" applyFont="1" applyBorder="1" applyAlignment="1">
      <alignment horizontal="right"/>
    </xf>
    <xf numFmtId="0" fontId="5" fillId="0" borderId="0" xfId="0" applyFont="1"/>
    <xf numFmtId="4" fontId="4" fillId="0" borderId="7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4" fontId="4" fillId="2" borderId="10" xfId="0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Alignment="1">
      <alignment wrapText="1"/>
    </xf>
    <xf numFmtId="0" fontId="4" fillId="0" borderId="6" xfId="0" applyFont="1" applyBorder="1"/>
    <xf numFmtId="4" fontId="4" fillId="2" borderId="11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65"/>
  <sheetViews>
    <sheetView tabSelected="1" topLeftCell="A13" workbookViewId="0">
      <selection activeCell="M25" sqref="M25"/>
    </sheetView>
  </sheetViews>
  <sheetFormatPr baseColWidth="10" defaultRowHeight="15"/>
  <cols>
    <col min="2" max="2" width="14.5703125" bestFit="1" customWidth="1"/>
    <col min="3" max="3" width="8.42578125" customWidth="1"/>
    <col min="4" max="4" width="10.42578125" bestFit="1" customWidth="1"/>
    <col min="5" max="5" width="13.7109375" bestFit="1" customWidth="1"/>
    <col min="6" max="6" width="11.28515625" bestFit="1" customWidth="1"/>
    <col min="7" max="7" width="10.5703125" bestFit="1" customWidth="1"/>
    <col min="8" max="8" width="10.7109375" customWidth="1"/>
    <col min="9" max="9" width="10.28515625" customWidth="1"/>
    <col min="10" max="10" width="8.5703125" bestFit="1" customWidth="1"/>
    <col min="11" max="11" width="10.28515625" customWidth="1"/>
  </cols>
  <sheetData>
    <row r="1" spans="2:12">
      <c r="B1" s="5" t="s">
        <v>53</v>
      </c>
    </row>
    <row r="2" spans="2:12" ht="15.75" thickBot="1">
      <c r="B2" s="5"/>
    </row>
    <row r="3" spans="2:12" ht="15.75" thickBot="1">
      <c r="B3" s="16" t="s">
        <v>0</v>
      </c>
      <c r="C3" s="17" t="s">
        <v>1</v>
      </c>
      <c r="D3" s="21" t="s">
        <v>4</v>
      </c>
    </row>
    <row r="4" spans="2:12">
      <c r="B4" s="2" t="s">
        <v>10</v>
      </c>
      <c r="C4" s="2">
        <v>50.2</v>
      </c>
      <c r="D4" s="10">
        <v>5</v>
      </c>
    </row>
    <row r="5" spans="2:12">
      <c r="B5" s="2" t="s">
        <v>16</v>
      </c>
      <c r="C5" s="2">
        <v>17.399999999999999</v>
      </c>
      <c r="D5" s="3">
        <v>5</v>
      </c>
    </row>
    <row r="6" spans="2:12">
      <c r="B6" s="2" t="s">
        <v>11</v>
      </c>
      <c r="C6" s="2">
        <v>73.790000000000006</v>
      </c>
      <c r="D6" s="3">
        <v>5</v>
      </c>
    </row>
    <row r="7" spans="2:12">
      <c r="B7" s="2" t="s">
        <v>12</v>
      </c>
      <c r="C7" s="2">
        <v>38.799999999999997</v>
      </c>
      <c r="D7" s="3">
        <v>5</v>
      </c>
    </row>
    <row r="8" spans="2:12">
      <c r="B8" s="2" t="s">
        <v>13</v>
      </c>
      <c r="C8" s="2">
        <v>15.8</v>
      </c>
      <c r="D8" s="3">
        <v>5</v>
      </c>
    </row>
    <row r="9" spans="2:12">
      <c r="B9" s="2" t="s">
        <v>14</v>
      </c>
      <c r="C9" s="2">
        <v>18.8</v>
      </c>
      <c r="D9" s="3">
        <v>5</v>
      </c>
    </row>
    <row r="10" spans="2:12">
      <c r="B10" s="2" t="s">
        <v>15</v>
      </c>
      <c r="C10" s="2">
        <v>22.6</v>
      </c>
      <c r="D10" s="3">
        <v>5</v>
      </c>
    </row>
    <row r="11" spans="2:12" ht="14.25" customHeight="1">
      <c r="B11" s="5"/>
    </row>
    <row r="12" spans="2:12" ht="33.75" customHeight="1" thickBot="1">
      <c r="E12" s="45" t="s">
        <v>56</v>
      </c>
      <c r="G12" s="45" t="s">
        <v>56</v>
      </c>
      <c r="I12" s="45" t="s">
        <v>56</v>
      </c>
      <c r="K12" s="45" t="s">
        <v>56</v>
      </c>
    </row>
    <row r="13" spans="2:12" ht="15.75" thickBot="1">
      <c r="B13" s="16" t="s">
        <v>0</v>
      </c>
      <c r="C13" s="17" t="s">
        <v>1</v>
      </c>
      <c r="D13" s="17" t="s">
        <v>2</v>
      </c>
      <c r="E13" s="17" t="s">
        <v>3</v>
      </c>
      <c r="F13" s="17" t="s">
        <v>4</v>
      </c>
      <c r="G13" s="17" t="s">
        <v>5</v>
      </c>
      <c r="H13" s="17" t="s">
        <v>6</v>
      </c>
      <c r="I13" s="17" t="s">
        <v>7</v>
      </c>
      <c r="J13" s="17" t="s">
        <v>8</v>
      </c>
      <c r="K13" s="17" t="s">
        <v>9</v>
      </c>
      <c r="L13" s="1"/>
    </row>
    <row r="14" spans="2:12">
      <c r="B14" s="9" t="s">
        <v>10</v>
      </c>
      <c r="C14" s="9">
        <v>50.2</v>
      </c>
      <c r="D14" s="9">
        <v>180</v>
      </c>
      <c r="E14" s="10">
        <f>SUM(C14/D14)</f>
        <v>0.27888888888888891</v>
      </c>
      <c r="F14" s="10">
        <v>5</v>
      </c>
      <c r="G14" s="10">
        <f>SUM(E14*F14)</f>
        <v>1.3944444444444446</v>
      </c>
      <c r="H14" s="10">
        <v>4.33</v>
      </c>
      <c r="I14" s="10">
        <f>SUM(G14*H14)</f>
        <v>6.0379444444444452</v>
      </c>
      <c r="J14" s="10">
        <v>23.32</v>
      </c>
      <c r="K14" s="10">
        <f>SUM(I14*J14)</f>
        <v>140.80486444444446</v>
      </c>
    </row>
    <row r="15" spans="2:12">
      <c r="B15" s="2" t="s">
        <v>16</v>
      </c>
      <c r="C15" s="2">
        <v>17.399999999999999</v>
      </c>
      <c r="D15" s="2">
        <v>100</v>
      </c>
      <c r="E15" s="3">
        <f t="shared" ref="E15:E20" si="0">SUM(C15/D15)</f>
        <v>0.17399999999999999</v>
      </c>
      <c r="F15" s="3">
        <v>5</v>
      </c>
      <c r="G15" s="3">
        <f t="shared" ref="G15:G20" si="1">SUM(E15*F15)</f>
        <v>0.86999999999999988</v>
      </c>
      <c r="H15" s="3">
        <v>4.33</v>
      </c>
      <c r="I15" s="3">
        <f t="shared" ref="I15:I20" si="2">SUM(G15*H15)</f>
        <v>3.7670999999999997</v>
      </c>
      <c r="J15" s="10">
        <v>23.32</v>
      </c>
      <c r="K15" s="3">
        <f t="shared" ref="K15:K20" si="3">SUM(I15*J15)</f>
        <v>87.848771999999997</v>
      </c>
    </row>
    <row r="16" spans="2:12">
      <c r="B16" s="2" t="s">
        <v>11</v>
      </c>
      <c r="C16" s="2">
        <v>73.790000000000006</v>
      </c>
      <c r="D16" s="2">
        <v>150</v>
      </c>
      <c r="E16" s="3">
        <f t="shared" si="0"/>
        <v>0.49193333333333339</v>
      </c>
      <c r="F16" s="3">
        <v>5</v>
      </c>
      <c r="G16" s="3">
        <f t="shared" si="1"/>
        <v>2.4596666666666671</v>
      </c>
      <c r="H16" s="3">
        <v>4.33</v>
      </c>
      <c r="I16" s="3">
        <f t="shared" si="2"/>
        <v>10.650356666666669</v>
      </c>
      <c r="J16" s="10">
        <v>23.32</v>
      </c>
      <c r="K16" s="3">
        <f t="shared" si="3"/>
        <v>248.36631746666671</v>
      </c>
    </row>
    <row r="17" spans="2:11">
      <c r="B17" s="2" t="s">
        <v>12</v>
      </c>
      <c r="C17" s="2">
        <v>38.799999999999997</v>
      </c>
      <c r="D17" s="2">
        <v>150</v>
      </c>
      <c r="E17" s="3">
        <f t="shared" si="0"/>
        <v>0.25866666666666666</v>
      </c>
      <c r="F17" s="3">
        <v>5</v>
      </c>
      <c r="G17" s="3">
        <f t="shared" si="1"/>
        <v>1.2933333333333332</v>
      </c>
      <c r="H17" s="3">
        <v>4.33</v>
      </c>
      <c r="I17" s="3">
        <f t="shared" si="2"/>
        <v>5.600133333333333</v>
      </c>
      <c r="J17" s="10">
        <v>23.32</v>
      </c>
      <c r="K17" s="3">
        <f t="shared" si="3"/>
        <v>130.59510933333334</v>
      </c>
    </row>
    <row r="18" spans="2:11">
      <c r="B18" s="2" t="s">
        <v>13</v>
      </c>
      <c r="C18" s="2">
        <v>15.8</v>
      </c>
      <c r="D18" s="2">
        <v>60</v>
      </c>
      <c r="E18" s="3">
        <f t="shared" si="0"/>
        <v>0.26333333333333336</v>
      </c>
      <c r="F18" s="3">
        <v>5</v>
      </c>
      <c r="G18" s="3">
        <f t="shared" si="1"/>
        <v>1.3166666666666669</v>
      </c>
      <c r="H18" s="3">
        <v>4.33</v>
      </c>
      <c r="I18" s="3">
        <f t="shared" si="2"/>
        <v>5.7011666666666674</v>
      </c>
      <c r="J18" s="10">
        <v>23.32</v>
      </c>
      <c r="K18" s="3">
        <f t="shared" si="3"/>
        <v>132.95120666666668</v>
      </c>
    </row>
    <row r="19" spans="2:11">
      <c r="B19" s="2" t="s">
        <v>14</v>
      </c>
      <c r="C19" s="2">
        <v>18.8</v>
      </c>
      <c r="D19" s="2">
        <v>150</v>
      </c>
      <c r="E19" s="3">
        <f t="shared" si="0"/>
        <v>0.12533333333333332</v>
      </c>
      <c r="F19" s="3">
        <v>5</v>
      </c>
      <c r="G19" s="3">
        <f t="shared" si="1"/>
        <v>0.62666666666666659</v>
      </c>
      <c r="H19" s="3">
        <v>4.33</v>
      </c>
      <c r="I19" s="3">
        <f t="shared" si="2"/>
        <v>2.7134666666666662</v>
      </c>
      <c r="J19" s="10">
        <v>23.32</v>
      </c>
      <c r="K19" s="3">
        <f t="shared" si="3"/>
        <v>63.278042666666657</v>
      </c>
    </row>
    <row r="20" spans="2:11">
      <c r="B20" s="2" t="s">
        <v>15</v>
      </c>
      <c r="C20" s="2">
        <v>22.6</v>
      </c>
      <c r="D20" s="2">
        <v>160</v>
      </c>
      <c r="E20" s="3">
        <f t="shared" si="0"/>
        <v>0.14125000000000001</v>
      </c>
      <c r="F20" s="3">
        <v>5</v>
      </c>
      <c r="G20" s="3">
        <f t="shared" si="1"/>
        <v>0.70625000000000004</v>
      </c>
      <c r="H20" s="3">
        <v>4.33</v>
      </c>
      <c r="I20" s="3">
        <f t="shared" si="2"/>
        <v>3.0580625000000001</v>
      </c>
      <c r="J20" s="10">
        <v>23.32</v>
      </c>
      <c r="K20" s="3">
        <f t="shared" si="3"/>
        <v>71.314017500000006</v>
      </c>
    </row>
    <row r="21" spans="2:11">
      <c r="C21">
        <f>SUM(C14:C20)</f>
        <v>237.39000000000001</v>
      </c>
      <c r="E21" s="4">
        <f>SUM(E14:E20)</f>
        <v>1.7334055555555556</v>
      </c>
      <c r="G21" s="4">
        <f>SUM(G14:G20)</f>
        <v>8.6670277777777791</v>
      </c>
      <c r="I21" s="4">
        <f>SUM(I14:I20)</f>
        <v>37.52823027777778</v>
      </c>
      <c r="K21" s="4"/>
    </row>
    <row r="22" spans="2:11">
      <c r="I22" s="6" t="s">
        <v>63</v>
      </c>
      <c r="J22" s="6"/>
      <c r="K22" s="7">
        <f>SUM(K14:K21)</f>
        <v>875.15833007777792</v>
      </c>
    </row>
    <row r="23" spans="2:11" ht="15.75" thickBot="1">
      <c r="I23" s="6"/>
      <c r="J23" s="6"/>
      <c r="K23" s="7"/>
    </row>
    <row r="24" spans="2:11" ht="15.75" customHeight="1" thickBot="1">
      <c r="B24" s="16" t="s">
        <v>0</v>
      </c>
      <c r="C24" s="17" t="s">
        <v>1</v>
      </c>
      <c r="D24" s="17" t="s">
        <v>2</v>
      </c>
      <c r="E24" s="17" t="s">
        <v>3</v>
      </c>
      <c r="F24" s="17" t="s">
        <v>4</v>
      </c>
      <c r="G24" s="17" t="s">
        <v>5</v>
      </c>
      <c r="H24" s="17" t="s">
        <v>6</v>
      </c>
      <c r="I24" s="17" t="s">
        <v>7</v>
      </c>
      <c r="J24" s="17" t="s">
        <v>8</v>
      </c>
      <c r="K24" s="17" t="s">
        <v>9</v>
      </c>
    </row>
    <row r="25" spans="2:11" ht="77.25" customHeight="1">
      <c r="B25" s="8" t="s">
        <v>20</v>
      </c>
      <c r="C25" s="8" t="s">
        <v>17</v>
      </c>
      <c r="D25" s="8" t="s">
        <v>21</v>
      </c>
      <c r="E25" s="8" t="s">
        <v>61</v>
      </c>
      <c r="F25" s="8" t="s">
        <v>18</v>
      </c>
      <c r="G25" s="8" t="s">
        <v>60</v>
      </c>
      <c r="H25" s="8" t="s">
        <v>59</v>
      </c>
      <c r="I25" s="8" t="s">
        <v>58</v>
      </c>
      <c r="J25" s="8" t="s">
        <v>19</v>
      </c>
      <c r="K25" s="8" t="s">
        <v>57</v>
      </c>
    </row>
    <row r="27" spans="2:11">
      <c r="B27" s="5" t="s">
        <v>54</v>
      </c>
    </row>
    <row r="28" spans="2:11" ht="30.75" thickBot="1">
      <c r="E28" s="45" t="s">
        <v>56</v>
      </c>
      <c r="G28" s="45" t="s">
        <v>56</v>
      </c>
    </row>
    <row r="29" spans="2:11" ht="15.75" thickBot="1">
      <c r="B29" s="18"/>
      <c r="C29" s="19" t="s">
        <v>22</v>
      </c>
      <c r="D29" s="19" t="s">
        <v>23</v>
      </c>
      <c r="E29" s="19" t="s">
        <v>24</v>
      </c>
      <c r="F29" s="19" t="s">
        <v>25</v>
      </c>
      <c r="G29" s="20" t="s">
        <v>26</v>
      </c>
      <c r="H29" s="15"/>
      <c r="I29" s="44" t="s">
        <v>22</v>
      </c>
    </row>
    <row r="30" spans="2:11">
      <c r="B30" s="41" t="s">
        <v>27</v>
      </c>
      <c r="C30" s="42">
        <v>3</v>
      </c>
      <c r="D30" s="42">
        <v>4.33</v>
      </c>
      <c r="E30" s="42">
        <f>SUM(D30*C30)</f>
        <v>12.99</v>
      </c>
      <c r="F30" s="10">
        <v>8.77</v>
      </c>
      <c r="G30" s="43">
        <f>SUM(E30*F30)</f>
        <v>113.92229999999999</v>
      </c>
      <c r="I30" t="s">
        <v>55</v>
      </c>
    </row>
    <row r="31" spans="2:11">
      <c r="B31" s="39" t="s">
        <v>28</v>
      </c>
      <c r="C31" s="40">
        <v>3</v>
      </c>
      <c r="D31" s="40">
        <v>4.33</v>
      </c>
      <c r="E31" s="42">
        <f>SUM(D31*C31)</f>
        <v>12.99</v>
      </c>
      <c r="F31" s="3">
        <v>8.77</v>
      </c>
      <c r="G31" s="43">
        <f t="shared" ref="G31:G34" si="4">SUM(E31*F31)</f>
        <v>113.92229999999999</v>
      </c>
    </row>
    <row r="32" spans="2:11">
      <c r="B32" s="39" t="s">
        <v>29</v>
      </c>
      <c r="C32" s="40">
        <v>3</v>
      </c>
      <c r="D32" s="40">
        <v>4.33</v>
      </c>
      <c r="E32" s="42">
        <f>SUM(D32*C32)</f>
        <v>12.99</v>
      </c>
      <c r="F32" s="3">
        <v>8.77</v>
      </c>
      <c r="G32" s="43">
        <f t="shared" si="4"/>
        <v>113.92229999999999</v>
      </c>
    </row>
    <row r="33" spans="2:7">
      <c r="B33" s="39" t="s">
        <v>30</v>
      </c>
      <c r="C33" s="40">
        <v>3</v>
      </c>
      <c r="D33" s="40">
        <v>4.33</v>
      </c>
      <c r="E33" s="42">
        <f>SUM(D33*C33)</f>
        <v>12.99</v>
      </c>
      <c r="F33" s="3">
        <v>8.77</v>
      </c>
      <c r="G33" s="43">
        <f t="shared" si="4"/>
        <v>113.92229999999999</v>
      </c>
    </row>
    <row r="34" spans="2:7">
      <c r="B34" s="39" t="s">
        <v>31</v>
      </c>
      <c r="C34" s="40">
        <v>3</v>
      </c>
      <c r="D34" s="40">
        <v>4.33</v>
      </c>
      <c r="E34" s="42">
        <f>SUM(D34*C34)</f>
        <v>12.99</v>
      </c>
      <c r="F34" s="3">
        <v>8.77</v>
      </c>
      <c r="G34" s="43">
        <f t="shared" si="4"/>
        <v>113.92229999999999</v>
      </c>
    </row>
    <row r="35" spans="2:7">
      <c r="B35" s="39" t="s">
        <v>32</v>
      </c>
      <c r="C35" s="39"/>
      <c r="D35" s="40">
        <v>4.33</v>
      </c>
      <c r="E35" s="42">
        <f t="shared" ref="E35:E40" si="5">SUM(D36*C36)</f>
        <v>0</v>
      </c>
      <c r="F35" s="3">
        <v>8.77</v>
      </c>
      <c r="G35" s="38">
        <v>0</v>
      </c>
    </row>
    <row r="36" spans="2:7">
      <c r="B36" s="39" t="s">
        <v>33</v>
      </c>
      <c r="C36" s="39"/>
      <c r="D36" s="40">
        <v>5.33</v>
      </c>
      <c r="E36" s="42">
        <f t="shared" si="5"/>
        <v>0</v>
      </c>
      <c r="F36" s="40">
        <v>17.739999999999998</v>
      </c>
      <c r="G36" s="38">
        <v>0</v>
      </c>
    </row>
    <row r="37" spans="2:7">
      <c r="B37" s="39" t="s">
        <v>34</v>
      </c>
      <c r="C37" s="39"/>
      <c r="D37" s="40">
        <v>20.82</v>
      </c>
      <c r="E37" s="42">
        <f t="shared" si="5"/>
        <v>0</v>
      </c>
      <c r="F37" s="3">
        <v>8.77</v>
      </c>
      <c r="G37" s="38">
        <v>0</v>
      </c>
    </row>
    <row r="38" spans="2:7">
      <c r="B38" s="39" t="s">
        <v>35</v>
      </c>
      <c r="C38" s="39"/>
      <c r="D38" s="40">
        <v>4.33</v>
      </c>
      <c r="E38" s="42">
        <f t="shared" si="5"/>
        <v>0</v>
      </c>
      <c r="F38" s="3">
        <v>8.77</v>
      </c>
      <c r="G38" s="38">
        <v>0</v>
      </c>
    </row>
    <row r="39" spans="2:7">
      <c r="B39" s="39" t="s">
        <v>36</v>
      </c>
      <c r="C39" s="39"/>
      <c r="D39" s="40">
        <v>5.33</v>
      </c>
      <c r="E39" s="42">
        <f t="shared" si="5"/>
        <v>0</v>
      </c>
      <c r="F39" s="40">
        <v>17.739999999999998</v>
      </c>
      <c r="G39" s="38">
        <v>0</v>
      </c>
    </row>
    <row r="40" spans="2:7">
      <c r="B40" s="39" t="s">
        <v>37</v>
      </c>
      <c r="C40" s="39"/>
      <c r="D40" s="40">
        <v>20.82</v>
      </c>
      <c r="E40" s="42">
        <f t="shared" si="5"/>
        <v>0</v>
      </c>
      <c r="F40" s="40">
        <v>23</v>
      </c>
      <c r="G40" s="38">
        <v>0</v>
      </c>
    </row>
    <row r="41" spans="2:7">
      <c r="B41" s="13"/>
      <c r="C41" s="13"/>
      <c r="D41" s="13"/>
      <c r="E41" s="13"/>
      <c r="F41" s="13"/>
      <c r="G41" s="13"/>
    </row>
    <row r="42" spans="2:7" ht="15.75" thickBot="1">
      <c r="B42" s="13"/>
      <c r="C42" s="13"/>
      <c r="D42" s="13"/>
      <c r="E42" s="13"/>
      <c r="F42" s="13"/>
      <c r="G42" s="13"/>
    </row>
    <row r="43" spans="2:7" ht="15.75" thickBot="1">
      <c r="B43" s="11" t="s">
        <v>24</v>
      </c>
      <c r="C43" s="12"/>
      <c r="D43" s="12"/>
      <c r="E43" s="14">
        <f>SUM(E30:E40)</f>
        <v>64.95</v>
      </c>
      <c r="F43" s="13"/>
      <c r="G43" s="13"/>
    </row>
    <row r="45" spans="2:7" ht="15.75" thickBot="1"/>
    <row r="46" spans="2:7" ht="15.75" thickBot="1">
      <c r="B46" s="22" t="s">
        <v>38</v>
      </c>
      <c r="C46" s="23"/>
      <c r="D46" s="23"/>
      <c r="E46" s="23"/>
      <c r="F46" s="32">
        <f>SUM(F30:F34)</f>
        <v>43.849999999999994</v>
      </c>
      <c r="G46" s="33">
        <f>SUM(G30:G40)</f>
        <v>569.61149999999998</v>
      </c>
    </row>
    <row r="47" spans="2:7" ht="15.75" thickBot="1">
      <c r="B47" s="24" t="s">
        <v>39</v>
      </c>
      <c r="C47" s="25"/>
      <c r="D47" s="25"/>
      <c r="E47" s="25"/>
      <c r="F47" s="25"/>
      <c r="G47" s="34">
        <v>0</v>
      </c>
    </row>
    <row r="48" spans="2:7" ht="15.75" thickBot="1">
      <c r="B48" s="24" t="s">
        <v>40</v>
      </c>
      <c r="C48" s="25"/>
      <c r="D48" s="25"/>
      <c r="E48" s="25"/>
      <c r="F48" s="26">
        <v>1</v>
      </c>
      <c r="G48" s="34">
        <f>SUM(G46)</f>
        <v>569.61149999999998</v>
      </c>
    </row>
    <row r="49" spans="2:7" ht="15.75" thickBot="1">
      <c r="B49" s="24" t="s">
        <v>41</v>
      </c>
      <c r="C49" s="25"/>
      <c r="D49" s="25"/>
      <c r="E49" s="25"/>
      <c r="F49" s="25"/>
      <c r="G49" s="47">
        <f>SUM(G46:G48)</f>
        <v>1139.223</v>
      </c>
    </row>
    <row r="50" spans="2:7" ht="15.75" thickBot="1">
      <c r="B50" s="13"/>
      <c r="C50" s="13"/>
      <c r="D50" s="13"/>
      <c r="E50" s="13"/>
      <c r="F50" s="13"/>
      <c r="G50" s="13"/>
    </row>
    <row r="51" spans="2:7" ht="15.75" thickBot="1">
      <c r="B51" s="46" t="s">
        <v>62</v>
      </c>
      <c r="C51" s="23"/>
      <c r="D51" s="23"/>
      <c r="E51" s="23"/>
      <c r="F51" s="23"/>
      <c r="G51" s="12"/>
    </row>
    <row r="52" spans="2:7" ht="15.75" thickBot="1">
      <c r="B52" s="48" t="s">
        <v>42</v>
      </c>
      <c r="C52" s="49"/>
      <c r="D52" s="25"/>
      <c r="E52" s="25"/>
      <c r="F52" s="26">
        <v>0.03</v>
      </c>
      <c r="G52" s="35">
        <f>SUM(G49*3%)</f>
        <v>34.176690000000001</v>
      </c>
    </row>
    <row r="53" spans="2:7" ht="15.75" thickBot="1">
      <c r="B53" s="24" t="s">
        <v>43</v>
      </c>
      <c r="C53" s="25"/>
      <c r="D53" s="25"/>
      <c r="E53" s="25"/>
      <c r="F53" s="26">
        <v>0.05</v>
      </c>
      <c r="G53" s="35">
        <f>SUM(G49*5%)</f>
        <v>56.961150000000004</v>
      </c>
    </row>
    <row r="54" spans="2:7" ht="15.75" thickBot="1">
      <c r="B54" s="24" t="s">
        <v>44</v>
      </c>
      <c r="C54" s="25"/>
      <c r="D54" s="25"/>
      <c r="E54" s="25"/>
      <c r="F54" s="26">
        <v>0.05</v>
      </c>
      <c r="G54" s="35">
        <f>SUM(G49*5%)</f>
        <v>56.961150000000004</v>
      </c>
    </row>
    <row r="55" spans="2:7" ht="15.75" thickBot="1">
      <c r="B55" s="48" t="s">
        <v>45</v>
      </c>
      <c r="C55" s="49"/>
      <c r="D55" s="25"/>
      <c r="E55" s="25"/>
      <c r="F55" s="26">
        <v>0.05</v>
      </c>
      <c r="G55" s="35">
        <f>SUM(G49*5%)</f>
        <v>56.961150000000004</v>
      </c>
    </row>
    <row r="56" spans="2:7" ht="15.75" thickBot="1">
      <c r="B56" s="24" t="s">
        <v>46</v>
      </c>
      <c r="C56" s="25"/>
      <c r="D56" s="25"/>
      <c r="E56" s="25"/>
      <c r="F56" s="25"/>
      <c r="G56" s="33">
        <f>SUM(G49:G55)</f>
        <v>1344.2831400000002</v>
      </c>
    </row>
    <row r="57" spans="2:7" ht="15.75" thickBot="1">
      <c r="B57" s="27" t="s">
        <v>47</v>
      </c>
      <c r="C57" s="13"/>
      <c r="D57" s="13"/>
      <c r="E57" s="13"/>
      <c r="F57" s="28">
        <v>0.1</v>
      </c>
      <c r="G57" s="33">
        <f>SUM(G49*10%)</f>
        <v>113.92230000000001</v>
      </c>
    </row>
    <row r="58" spans="2:7" ht="15.75" thickBot="1">
      <c r="B58" s="22" t="s">
        <v>48</v>
      </c>
      <c r="C58" s="23"/>
      <c r="D58" s="23"/>
      <c r="E58" s="23"/>
      <c r="F58" s="23"/>
      <c r="G58" s="36">
        <f>SUM(G56:G57)</f>
        <v>1458.2054400000002</v>
      </c>
    </row>
    <row r="59" spans="2:7" ht="15.75" thickBot="1">
      <c r="B59" s="13" t="s">
        <v>49</v>
      </c>
      <c r="C59" s="13"/>
      <c r="D59" s="29">
        <v>2</v>
      </c>
      <c r="E59" s="28">
        <v>0.02</v>
      </c>
      <c r="F59" s="13"/>
      <c r="G59" s="37">
        <f>SUM(G58*2%)</f>
        <v>29.164108800000005</v>
      </c>
    </row>
    <row r="60" spans="2:7" ht="15.75" thickBot="1">
      <c r="B60" s="48" t="s">
        <v>50</v>
      </c>
      <c r="C60" s="49"/>
      <c r="D60" s="23"/>
      <c r="E60" s="23"/>
      <c r="F60" s="23"/>
      <c r="G60" s="36">
        <f>SUM(G58-G59)</f>
        <v>1429.0413312000003</v>
      </c>
    </row>
    <row r="61" spans="2:7" ht="15.75" thickBot="1">
      <c r="B61" s="13"/>
      <c r="C61" s="13"/>
      <c r="D61" s="13"/>
      <c r="E61" s="13"/>
      <c r="F61" s="13"/>
      <c r="G61" s="13"/>
    </row>
    <row r="62" spans="2:7" ht="15.75" thickBot="1">
      <c r="B62" s="22" t="s">
        <v>51</v>
      </c>
      <c r="C62" s="23"/>
      <c r="D62" s="23"/>
      <c r="E62" s="23"/>
      <c r="F62" s="30">
        <v>0.2</v>
      </c>
      <c r="G62" s="33">
        <f>SUM(G60*20%)</f>
        <v>285.80826624000008</v>
      </c>
    </row>
    <row r="63" spans="2:7" ht="15.75" thickBot="1">
      <c r="B63" s="13"/>
      <c r="C63" s="13"/>
      <c r="D63" s="13"/>
      <c r="E63" s="13"/>
      <c r="F63" s="13"/>
      <c r="G63" s="13"/>
    </row>
    <row r="64" spans="2:7" ht="15.75" thickBot="1">
      <c r="B64" s="22" t="s">
        <v>52</v>
      </c>
      <c r="C64" s="23"/>
      <c r="D64" s="23"/>
      <c r="E64" s="23"/>
      <c r="F64" s="23"/>
      <c r="G64" s="36">
        <f>SUM(G60+G62)</f>
        <v>1714.8495974400003</v>
      </c>
    </row>
    <row r="65" spans="2:2" ht="15.75">
      <c r="B65" s="31"/>
    </row>
  </sheetData>
  <mergeCells count="3">
    <mergeCell ref="B52:C52"/>
    <mergeCell ref="B55:C55"/>
    <mergeCell ref="B60:C60"/>
  </mergeCells>
  <pageMargins left="0.7" right="0.7" top="0.78740157499999996" bottom="0.78740157499999996" header="0.3" footer="0.3"/>
  <pageSetup paperSize="9" orientation="portrait" horizontalDpi="4294967293" verticalDpi="0" r:id="rId1"/>
  <ignoredErrors>
    <ignoredError sqref="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Studentenversion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kutrovatz</dc:creator>
  <cp:lastModifiedBy>alfred kutrovatz</cp:lastModifiedBy>
  <dcterms:created xsi:type="dcterms:W3CDTF">2018-04-17T06:42:36Z</dcterms:created>
  <dcterms:modified xsi:type="dcterms:W3CDTF">2018-05-24T21:02:59Z</dcterms:modified>
</cp:coreProperties>
</file>